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ОМПЛАЕНС\ЗАКУПКИ 2021\20210115_01 Сервер\"/>
    </mc:Choice>
  </mc:AlternateContent>
  <bookViews>
    <workbookView xWindow="0" yWindow="0" windowWidth="28800" windowHeight="1372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E15" i="2" l="1"/>
  <c r="E14" i="2"/>
  <c r="E18" i="2"/>
  <c r="E17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<sst xmlns="http://schemas.openxmlformats.org/spreadsheetml/2006/main" count="37" uniqueCount="37">
  <si>
    <t>Наименование</t>
  </si>
  <si>
    <t>Согласовал</t>
  </si>
  <si>
    <t>Начальник Бюро ТО СИС</t>
  </si>
  <si>
    <t xml:space="preserve"> ___________ Шайдуллин Ф.Ф.</t>
  </si>
  <si>
    <t>Сервер для системы виртуализации</t>
  </si>
  <si>
    <t>Тех.характеристики</t>
  </si>
  <si>
    <t>Платформа</t>
  </si>
  <si>
    <t>1U, 2x Scalable/165W, 12 DIMMs, 10x2.5/2NVMe 14 SATA, 2 x 750W, 2 10G, 3 PCIe, 60см</t>
  </si>
  <si>
    <t>Процессор</t>
  </si>
  <si>
    <t>Xeon Silver 4214 2.2/3.2 GHz, 12C/24T, 16.50 MB L3,
DDR4-2400/1.0 TB, 9.6 GT/s UPI(2), 85 W</t>
  </si>
  <si>
    <t>Оперативная память</t>
  </si>
  <si>
    <t>Модуль памяти Kingston DDR4 DIMM 32GBI PC4-25600, 3200MHz, ECC Reg</t>
  </si>
  <si>
    <t>Жесткие диски SAS</t>
  </si>
  <si>
    <t>Жесткий диск Seagate Original SAS 3.0 2Tb ST2000NX0273
Exos (7200rpm) 128Mb 2.5"</t>
  </si>
  <si>
    <t>Жесткие диски SSD-SATA</t>
  </si>
  <si>
    <t>Накопитель SSD Intel Original SATA III 240Gb SSDSC2KB240G801 963339 SSDSC2KB240G801 DC D3-S4510 2.5"</t>
  </si>
  <si>
    <t>Контроллер дисковой подсистемы</t>
  </si>
  <si>
    <t>SGL 24ports SAS 12G RAID 0/1/5/6/10/50/60 PCI-E 3.0 x8 LP 4Gb</t>
  </si>
  <si>
    <t>Опции контроллера 1</t>
  </si>
  <si>
    <t>Модуль защиты кэш-памяти CacheVault CVPM02 для контроллеров BROADCOM 9361-16i/24i, 9380-8i8e</t>
  </si>
  <si>
    <t>Опции контроллера 2</t>
  </si>
  <si>
    <t>Комплект для крепления модуля защиты кэш-памяти Supermicro Supercap Flash (в слот PCI)</t>
  </si>
  <si>
    <t>Сетевой адаптер</t>
  </si>
  <si>
    <t>Intel I350-T4V2 Ethernet Adapter 1GbE quad-port RJ-45, PCIe 2.1 x4, LP/FH [I350T4V2]</t>
  </si>
  <si>
    <t>Источник бесперебойного питания</t>
  </si>
  <si>
    <t>Источник бесперебойного питания Ippon Smart Winner II 1500</t>
  </si>
  <si>
    <t>Кабеля 1</t>
  </si>
  <si>
    <t>Кабель Internal SFF-8643 (Mini-SAS HD) to 4 SATA w/SB 75/90cm</t>
  </si>
  <si>
    <t>Кабеля 2</t>
  </si>
  <si>
    <t>Кабель Internal SFF-8643 (Mini-SAS HD) to Internal SFF-8643 (Mini-SAS HD) 50cm</t>
  </si>
  <si>
    <t>Кабеля 3</t>
  </si>
  <si>
    <t>Шнур питания 1.8м C13/C14</t>
  </si>
  <si>
    <t>№ п/п</t>
  </si>
  <si>
    <t>Лот 1</t>
  </si>
  <si>
    <t>Лот 2</t>
  </si>
  <si>
    <t>Цена за ед. без НДС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</si>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</sst>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3" x14ac:knownFonts="1">
    <font>
      <sz val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b/>
      <sz val="10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sz val="11"/>
      <color theme="1" tint="0.24994659260841701"/>
      <name val="Arial"/>
      <family val="2"/>
      <charset val="204"/>
    </font>
    <font>
      <sz val="10"/>
      <color theme="1" tint="0.24994659260841701"/>
      <name val="Arial"/>
      <family val="2"/>
      <charset val="204"/>
    </font>
    <font>
      <sz val="11"/>
      <color theme="4" tint="-0.499984740745262"/>
      <name val="Arial"/>
      <family val="2"/>
      <charset val="204"/>
    </font>
    <font>
      <sz val="10"/>
      <name val="Arial Cyr"/>
      <charset val="204"/>
    </font>
    <font>
      <b/>
      <sz val="10"/>
      <color theme="4" tint="-0.49998474074526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2" applyNumberFormat="0" applyFill="0" applyAlignment="0" applyProtection="0"/>
    <xf numFmtId="0" fontId="5" fillId="0" borderId="3">
      <alignment horizontal="right" wrapText="1" indent="1"/>
    </xf>
    <xf numFmtId="44" fontId="1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/>
    <xf numFmtId="0" fontId="2" fillId="0" borderId="0" xfId="0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9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4" xfId="0" applyFont="1" applyBorder="1"/>
    <xf numFmtId="0" fontId="12" fillId="0" borderId="1" xfId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0" xfId="0" applyFont="1"/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44" fontId="11" fillId="0" borderId="1" xfId="3" applyBorder="1" applyAlignment="1">
      <alignment horizontal="right" indent="1"/>
    </xf>
    <xf numFmtId="44" fontId="0" fillId="0" borderId="0" xfId="0" applyNumberFormat="1"/>
    <xf numFmtId="0" fontId="12" fillId="0" borderId="9" xfId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1" applyFont="1" applyBorder="1" applyAlignment="1">
      <alignment horizontal="center" vertical="center" wrapText="1"/>
    </xf>
  </cellXfs>
  <cellStyles count="4">
    <cellStyle name="Денежный" xfId="3" builtinId="4"/>
    <cellStyle name="Заголовок 3" xfId="1" builtinId="18"/>
    <cellStyle name="Обычный" xfId="0" builtinId="0"/>
    <cellStyle name="Условия оплаты" xfId="2"/>
  </cellStyles>
  <dxfs count="11">
    <dxf>
      <font>
        <b/>
        <strike val="0"/>
        <outline val="0"/>
        <shadow val="0"/>
        <u val="none"/>
        <vertAlign val="baseline"/>
        <sz val="10"/>
        <color theme="4" tint="-0.499984740745262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TableStyleMedium9" defaultPivotStyle="PivotStyleLight16">
    <tableStyle name="Счет с процентами по комиссии (простой)" pivot="0" count="3">
      <tableStyleElement type="wholeTable" dxfId="10"/>
      <tableStyleElement type="headerRow" dxfId="9"/>
      <tableStyleElement type="total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чет" displayName="Счет" ref="B3:E18" totalsRowShown="0" headerRowDxfId="0" dataDxfId="1">
  <tableColumns count="4">
    <tableColumn id="1" name="Наименование" dataDxfId="7" totalsRowDxfId="6"/>
    <tableColumn id="5" name="Тех.характеристики" dataDxfId="5"/>
    <tableColumn id="3" name="Количество" dataDxfId="4" totalsRowDxfId="3"/>
    <tableColumn id="2" name="Цена за ед. без НДС" dataDxfId="2"/>
  </tableColumns>
  <tableStyleInfo name="Счет с процентами по комиссии (простой)" showFirstColumn="0" showLastColumn="0" showRowStripes="0" showColumnStripes="0"/>
  <extLst>
    <ext xmlns:x14="http://schemas.microsoft.com/office/spreadsheetml/2009/9/main" uri="{504A1905-F514-4f6f-8877-14C23A59335A}">
      <x14:table altTextSummary="Введите описание счета-фактуры и суммы в этой таблице. В конце таблицы автоматически вычисляется итоговая сумма к оплате"/>
    </ext>
  </extLst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J8" sqref="J8"/>
    </sheetView>
  </sheetViews>
  <sheetFormatPr defaultRowHeight="12.75" x14ac:dyDescent="0.2"/>
  <cols>
    <col min="1" max="1" width="4.85546875" customWidth="1"/>
    <col min="2" max="2" width="24.5703125" customWidth="1"/>
    <col min="3" max="3" width="54.28515625" customWidth="1"/>
    <col min="4" max="4" width="14.28515625" customWidth="1"/>
    <col min="5" max="5" width="14.5703125" customWidth="1"/>
  </cols>
  <sheetData>
    <row r="1" spans="1:5" ht="14.25" x14ac:dyDescent="0.2">
      <c r="A1" s="6"/>
      <c r="C1" s="25" t="s">
        <v>4</v>
      </c>
      <c r="D1" s="25"/>
      <c r="E1" s="24"/>
    </row>
    <row r="2" spans="1:5" ht="15" x14ac:dyDescent="0.2">
      <c r="A2" s="14"/>
      <c r="B2" s="14"/>
      <c r="C2" s="14"/>
      <c r="D2" s="14"/>
      <c r="E2" s="24"/>
    </row>
    <row r="3" spans="1:5" s="18" customFormat="1" ht="36" customHeight="1" x14ac:dyDescent="0.2">
      <c r="A3" s="16" t="s">
        <v>32</v>
      </c>
      <c r="B3" s="16" t="s">
        <v>0</v>
      </c>
      <c r="C3" s="23" t="s">
        <v>5</v>
      </c>
      <c r="D3" s="23" t="s">
        <v>36</v>
      </c>
      <c r="E3" s="17" t="s">
        <v>35</v>
      </c>
    </row>
    <row r="4" spans="1:5" ht="15" x14ac:dyDescent="0.2">
      <c r="A4" s="7"/>
      <c r="B4" s="15"/>
      <c r="C4" s="13"/>
      <c r="D4" s="20"/>
      <c r="E4" s="10" t="s">
        <v>33</v>
      </c>
    </row>
    <row r="5" spans="1:5" ht="25.5" x14ac:dyDescent="0.2">
      <c r="A5" s="8">
        <v>1</v>
      </c>
      <c r="B5" s="9" t="s">
        <v>6</v>
      </c>
      <c r="C5" s="9" t="s">
        <v>7</v>
      </c>
      <c r="D5" s="10">
        <v>1</v>
      </c>
      <c r="E5" s="21">
        <v>121648.2</v>
      </c>
    </row>
    <row r="6" spans="1:5" ht="25.5" x14ac:dyDescent="0.2">
      <c r="A6" s="8">
        <v>2</v>
      </c>
      <c r="B6" s="9" t="s">
        <v>8</v>
      </c>
      <c r="C6" s="9" t="s">
        <v>9</v>
      </c>
      <c r="D6" s="10">
        <v>2</v>
      </c>
      <c r="E6" s="21">
        <f>63915.024/1.2</f>
        <v>53262.52</v>
      </c>
    </row>
    <row r="7" spans="1:5" ht="25.5" x14ac:dyDescent="0.2">
      <c r="A7" s="8">
        <v>3</v>
      </c>
      <c r="B7" s="9" t="s">
        <v>10</v>
      </c>
      <c r="C7" s="9" t="s">
        <v>11</v>
      </c>
      <c r="D7" s="10">
        <v>4</v>
      </c>
      <c r="E7" s="21">
        <f>16443/1.2</f>
        <v>13702.5</v>
      </c>
    </row>
    <row r="8" spans="1:5" ht="31.5" customHeight="1" x14ac:dyDescent="0.2">
      <c r="A8" s="8">
        <v>4</v>
      </c>
      <c r="B8" s="9" t="s">
        <v>12</v>
      </c>
      <c r="C8" s="9" t="s">
        <v>13</v>
      </c>
      <c r="D8" s="10">
        <v>6</v>
      </c>
      <c r="E8" s="21">
        <f>27716.184/1.2</f>
        <v>23096.820000000003</v>
      </c>
    </row>
    <row r="9" spans="1:5" ht="38.25" x14ac:dyDescent="0.2">
      <c r="A9" s="8">
        <v>5</v>
      </c>
      <c r="B9" s="9" t="s">
        <v>14</v>
      </c>
      <c r="C9" s="9" t="s">
        <v>15</v>
      </c>
      <c r="D9" s="10">
        <v>4</v>
      </c>
      <c r="E9" s="21">
        <f>9849.5625/1.2</f>
        <v>8207.96875</v>
      </c>
    </row>
    <row r="10" spans="1:5" ht="25.5" x14ac:dyDescent="0.2">
      <c r="A10" s="8">
        <v>6</v>
      </c>
      <c r="B10" s="9" t="s">
        <v>16</v>
      </c>
      <c r="C10" s="9" t="s">
        <v>17</v>
      </c>
      <c r="D10" s="10">
        <v>1</v>
      </c>
      <c r="E10" s="21">
        <f>90009.6/1.2</f>
        <v>75008.000000000015</v>
      </c>
    </row>
    <row r="11" spans="1:5" ht="25.5" x14ac:dyDescent="0.2">
      <c r="A11" s="8">
        <v>7</v>
      </c>
      <c r="B11" s="9" t="s">
        <v>18</v>
      </c>
      <c r="C11" s="9" t="s">
        <v>19</v>
      </c>
      <c r="D11" s="10">
        <v>1</v>
      </c>
      <c r="E11" s="21">
        <f>9720/1.2</f>
        <v>8100</v>
      </c>
    </row>
    <row r="12" spans="1:5" ht="25.5" x14ac:dyDescent="0.2">
      <c r="A12" s="8">
        <v>8</v>
      </c>
      <c r="B12" s="9" t="s">
        <v>20</v>
      </c>
      <c r="C12" s="11" t="s">
        <v>21</v>
      </c>
      <c r="D12" s="10">
        <v>1</v>
      </c>
      <c r="E12" s="21">
        <f>4590.8/1.2</f>
        <v>3825.666666666667</v>
      </c>
    </row>
    <row r="13" spans="1:5" ht="25.5" x14ac:dyDescent="0.2">
      <c r="A13" s="8">
        <v>9</v>
      </c>
      <c r="B13" s="9" t="s">
        <v>22</v>
      </c>
      <c r="C13" s="9" t="s">
        <v>23</v>
      </c>
      <c r="D13" s="10">
        <v>1</v>
      </c>
      <c r="E13" s="21">
        <f>18715.104/1.2</f>
        <v>15595.92</v>
      </c>
    </row>
    <row r="14" spans="1:5" ht="25.5" x14ac:dyDescent="0.2">
      <c r="A14" s="8">
        <v>10</v>
      </c>
      <c r="B14" s="9" t="s">
        <v>26</v>
      </c>
      <c r="C14" s="11" t="s">
        <v>27</v>
      </c>
      <c r="D14" s="10">
        <v>1</v>
      </c>
      <c r="E14" s="21">
        <f>1193.7/1.2</f>
        <v>994.75000000000011</v>
      </c>
    </row>
    <row r="15" spans="1:5" ht="25.5" x14ac:dyDescent="0.2">
      <c r="A15" s="8">
        <v>11</v>
      </c>
      <c r="B15" s="9" t="s">
        <v>28</v>
      </c>
      <c r="C15" s="11" t="s">
        <v>29</v>
      </c>
      <c r="D15" s="10">
        <v>2</v>
      </c>
      <c r="E15" s="21">
        <f>1377.7/1.2</f>
        <v>1148.0833333333335</v>
      </c>
    </row>
    <row r="16" spans="1:5" ht="14.25" x14ac:dyDescent="0.2">
      <c r="A16" s="8"/>
      <c r="B16" s="12"/>
      <c r="C16" s="11"/>
      <c r="D16" s="19"/>
      <c r="E16" s="10" t="s">
        <v>34</v>
      </c>
    </row>
    <row r="17" spans="1:5" ht="22.5" customHeight="1" x14ac:dyDescent="0.2">
      <c r="A17" s="8">
        <v>1</v>
      </c>
      <c r="B17" s="9" t="s">
        <v>24</v>
      </c>
      <c r="C17" s="9" t="s">
        <v>25</v>
      </c>
      <c r="D17" s="10">
        <v>2</v>
      </c>
      <c r="E17" s="21">
        <f>40558.8/1.2</f>
        <v>33799.000000000007</v>
      </c>
    </row>
    <row r="18" spans="1:5" ht="14.25" x14ac:dyDescent="0.2">
      <c r="A18" s="8">
        <v>2</v>
      </c>
      <c r="B18" s="9" t="s">
        <v>30</v>
      </c>
      <c r="C18" s="11" t="s">
        <v>31</v>
      </c>
      <c r="D18" s="10">
        <v>6</v>
      </c>
      <c r="E18" s="21">
        <f>450.44/1.2</f>
        <v>375.36666666666667</v>
      </c>
    </row>
    <row r="20" spans="1:5" x14ac:dyDescent="0.2">
      <c r="B20" s="3" t="s">
        <v>1</v>
      </c>
      <c r="C20" s="3"/>
      <c r="D20" s="4"/>
      <c r="E20" s="22"/>
    </row>
    <row r="21" spans="1:5" x14ac:dyDescent="0.2">
      <c r="B21" s="3" t="s">
        <v>2</v>
      </c>
      <c r="C21" s="3" t="s">
        <v>3</v>
      </c>
      <c r="D21" s="4"/>
    </row>
    <row r="22" spans="1:5" x14ac:dyDescent="0.2">
      <c r="B22" s="1"/>
      <c r="C22" s="5"/>
      <c r="D22" s="2"/>
    </row>
  </sheetData>
  <mergeCells count="1">
    <mergeCell ref="C1:D1"/>
  </mergeCells>
  <dataValidations xWindow="753" yWindow="323" count="3">
    <dataValidation allowBlank="1" showInputMessage="1" showErrorMessage="1" prompt="Введите в этом заголовке собственное поле и соответствующие данные в столбце под этим заголовком" sqref="D2:D3"/>
    <dataValidation allowBlank="1" showInputMessage="1" showErrorMessage="1" prompt="Введите в этой ячейке название задания или проекта" sqref="C1"/>
    <dataValidation allowBlank="1" showInputMessage="1" showErrorMessage="1" prompt="В столбце под этим заголовком введите описания счетов" sqref="B2:C3 E4 C4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Ramil</dc:creator>
  <cp:lastModifiedBy>Козырева Татьяна Александровна</cp:lastModifiedBy>
  <cp:lastPrinted>2020-10-12T10:14:30Z</cp:lastPrinted>
  <dcterms:created xsi:type="dcterms:W3CDTF">2002-02-11T05:58:42Z</dcterms:created>
  <dcterms:modified xsi:type="dcterms:W3CDTF">2021-01-18T06:18:06Z</dcterms:modified>
</cp:coreProperties>
</file>